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0" windowWidth="16605" windowHeight="133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5" i="1"/>
  <c r="B6"/>
  <c r="B9"/>
  <c r="C5"/>
  <c r="D5"/>
  <c r="E5"/>
  <c r="F5"/>
  <c r="F6"/>
  <c r="F9"/>
  <c r="G5"/>
  <c r="H5"/>
  <c r="C6"/>
  <c r="C9"/>
  <c r="D6"/>
  <c r="D9"/>
  <c r="E6"/>
  <c r="G6"/>
  <c r="G9"/>
  <c r="H6"/>
  <c r="H9"/>
  <c r="B7"/>
  <c r="C7"/>
  <c r="D7"/>
  <c r="E7"/>
  <c r="F7"/>
  <c r="G7"/>
  <c r="H7"/>
  <c r="E9"/>
  <c r="E10"/>
  <c r="D10"/>
  <c r="D11"/>
  <c r="D12"/>
  <c r="D13"/>
  <c r="F11"/>
  <c r="F12"/>
  <c r="F13"/>
  <c r="F10"/>
  <c r="G11"/>
  <c r="G12"/>
  <c r="G13"/>
  <c r="G10"/>
  <c r="B11"/>
  <c r="B10"/>
  <c r="H10"/>
  <c r="H11"/>
  <c r="H12"/>
  <c r="H13"/>
  <c r="C10"/>
  <c r="C11"/>
  <c r="C12"/>
  <c r="C13"/>
  <c r="E11"/>
  <c r="E12"/>
  <c r="E13"/>
  <c r="B22"/>
  <c r="B23"/>
  <c r="B12"/>
  <c r="B13"/>
  <c r="B14"/>
  <c r="B18"/>
  <c r="B20"/>
  <c r="B24"/>
</calcChain>
</file>

<file path=xl/sharedStrings.xml><?xml version="1.0" encoding="utf-8"?>
<sst xmlns="http://schemas.openxmlformats.org/spreadsheetml/2006/main" count="21" uniqueCount="21">
  <si>
    <t>Net sales revenue</t>
    <phoneticPr fontId="0" type="noConversion"/>
  </si>
  <si>
    <t>Cost of goods sold</t>
    <phoneticPr fontId="0" type="noConversion"/>
  </si>
  <si>
    <t>Gross profit</t>
    <phoneticPr fontId="0" type="noConversion"/>
  </si>
  <si>
    <t>Operating expense</t>
    <phoneticPr fontId="0" type="noConversion"/>
  </si>
  <si>
    <t>Depreciation</t>
    <phoneticPr fontId="0" type="noConversion"/>
  </si>
  <si>
    <t>Operating profit</t>
    <phoneticPr fontId="0" type="noConversion"/>
  </si>
  <si>
    <t>Taxes</t>
    <phoneticPr fontId="0" type="noConversion"/>
  </si>
  <si>
    <t>Net profit</t>
    <phoneticPr fontId="0" type="noConversion"/>
  </si>
  <si>
    <t>Free cash flow FV</t>
    <phoneticPr fontId="0" type="noConversion"/>
  </si>
  <si>
    <t>Free cash flow PV</t>
    <phoneticPr fontId="0" type="noConversion"/>
  </si>
  <si>
    <t>Total free cash flow PV</t>
    <phoneticPr fontId="0" type="noConversion"/>
  </si>
  <si>
    <t>Free cash flows  PV - total</t>
    <phoneticPr fontId="0" type="noConversion"/>
  </si>
  <si>
    <t>Investment</t>
    <phoneticPr fontId="0" type="noConversion"/>
  </si>
  <si>
    <t>Net present value</t>
    <phoneticPr fontId="0" type="noConversion"/>
  </si>
  <si>
    <t>Payback period</t>
    <phoneticPr fontId="0" type="noConversion"/>
  </si>
  <si>
    <t>4 yrs</t>
    <phoneticPr fontId="0" type="noConversion"/>
  </si>
  <si>
    <t>Return on investment</t>
    <phoneticPr fontId="0" type="noConversion"/>
  </si>
  <si>
    <t>Annualized ROI</t>
    <phoneticPr fontId="0" type="noConversion"/>
  </si>
  <si>
    <t>Benefit cost ratio</t>
    <phoneticPr fontId="0" type="noConversion"/>
  </si>
  <si>
    <t>Internal rate of return</t>
    <phoneticPr fontId="0" type="noConversion"/>
  </si>
  <si>
    <t>Time, Years</t>
    <phoneticPr fontId="0" type="noConversion"/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</si>
</sst>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8" formatCode="&quot;$&quot;#,##0.00"/>
  </numFmts>
  <fonts count="4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6" xfId="0" applyFont="1" applyFill="1" applyBorder="1"/>
    <xf numFmtId="8" fontId="2" fillId="2" borderId="7" xfId="0" applyNumberFormat="1" applyFont="1" applyFill="1" applyBorder="1"/>
    <xf numFmtId="8" fontId="2" fillId="2" borderId="8" xfId="0" applyNumberFormat="1" applyFont="1" applyFill="1" applyBorder="1"/>
    <xf numFmtId="8" fontId="2" fillId="2" borderId="9" xfId="0" applyNumberFormat="1" applyFont="1" applyFill="1" applyBorder="1"/>
    <xf numFmtId="6" fontId="2" fillId="0" borderId="7" xfId="0" applyNumberFormat="1" applyFont="1" applyBorder="1"/>
    <xf numFmtId="6" fontId="2" fillId="0" borderId="8" xfId="0" applyNumberFormat="1" applyFont="1" applyBorder="1"/>
    <xf numFmtId="8" fontId="2" fillId="2" borderId="10" xfId="0" applyNumberFormat="1" applyFont="1" applyFill="1" applyBorder="1"/>
    <xf numFmtId="8" fontId="2" fillId="2" borderId="11" xfId="0" applyNumberFormat="1" applyFont="1" applyFill="1" applyBorder="1"/>
    <xf numFmtId="8" fontId="2" fillId="2" borderId="12" xfId="0" applyNumberFormat="1" applyFont="1" applyFill="1" applyBorder="1"/>
    <xf numFmtId="0" fontId="2" fillId="2" borderId="0" xfId="0" applyFont="1" applyFill="1" applyBorder="1"/>
    <xf numFmtId="8" fontId="2" fillId="2" borderId="0" xfId="0" applyNumberFormat="1" applyFont="1" applyFill="1" applyBorder="1"/>
    <xf numFmtId="168" fontId="2" fillId="2" borderId="0" xfId="0" applyNumberFormat="1" applyFont="1" applyFill="1" applyBorder="1"/>
    <xf numFmtId="0" fontId="2" fillId="0" borderId="0" xfId="0" applyFont="1" applyBorder="1"/>
    <xf numFmtId="8" fontId="2" fillId="0" borderId="0" xfId="0" applyNumberFormat="1" applyFont="1"/>
    <xf numFmtId="0" fontId="2" fillId="0" borderId="0" xfId="0" applyFont="1" applyAlignment="1">
      <alignment horizontal="right"/>
    </xf>
    <xf numFmtId="9" fontId="2" fillId="0" borderId="0" xfId="1" applyFont="1"/>
    <xf numFmtId="2" fontId="2" fillId="0" borderId="0" xfId="0" applyNumberFormat="1" applyFont="1"/>
    <xf numFmtId="0" fontId="3" fillId="2" borderId="2" xfId="0" applyFont="1" applyFill="1" applyBorder="1" applyAlignment="1">
      <alignment horizontal="centerContinuous"/>
    </xf>
    <xf numFmtId="0" fontId="2" fillId="0" borderId="0" xfId="0" applyFont="1" applyFill="1"/>
    <xf numFmtId="0" fontId="2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D19" sqref="D19"/>
    </sheetView>
  </sheetViews>
  <sheetFormatPr defaultColWidth="8.85546875" defaultRowHeight="12"/>
  <cols>
    <col min="1" max="1" width="20.140625" style="1" customWidth="1"/>
    <col min="2" max="8" width="8" style="1" bestFit="1" customWidth="1"/>
    <col min="9" max="16384" width="8.85546875" style="1"/>
  </cols>
  <sheetData>
    <row r="1" spans="1:9" ht="6" customHeight="1">
      <c r="A1" s="28"/>
      <c r="B1" s="28"/>
      <c r="C1" s="28"/>
      <c r="D1" s="28"/>
      <c r="E1" s="28"/>
      <c r="F1" s="28"/>
      <c r="G1" s="28"/>
      <c r="H1" s="28"/>
      <c r="I1" s="27"/>
    </row>
    <row r="2" spans="1:9">
      <c r="A2" s="2"/>
      <c r="B2" s="26" t="s">
        <v>20</v>
      </c>
      <c r="C2" s="3"/>
      <c r="D2" s="3"/>
      <c r="E2" s="3"/>
      <c r="F2" s="3"/>
      <c r="G2" s="4"/>
      <c r="H2" s="4"/>
    </row>
    <row r="3" spans="1:9">
      <c r="A3" s="5"/>
      <c r="B3" s="6">
        <v>1</v>
      </c>
      <c r="C3" s="6">
        <v>2</v>
      </c>
      <c r="D3" s="6">
        <v>3</v>
      </c>
      <c r="E3" s="6">
        <v>4</v>
      </c>
      <c r="F3" s="7">
        <v>5</v>
      </c>
      <c r="G3" s="7">
        <v>6</v>
      </c>
      <c r="H3" s="8">
        <v>7</v>
      </c>
    </row>
    <row r="4" spans="1:9" ht="15" customHeight="1">
      <c r="A4" s="9" t="s">
        <v>0</v>
      </c>
      <c r="B4" s="10">
        <v>250</v>
      </c>
      <c r="C4" s="10">
        <v>300</v>
      </c>
      <c r="D4" s="10">
        <v>375</v>
      </c>
      <c r="E4" s="10">
        <v>425</v>
      </c>
      <c r="F4" s="11">
        <v>300</v>
      </c>
      <c r="G4" s="11">
        <v>250</v>
      </c>
      <c r="H4" s="12">
        <v>120</v>
      </c>
    </row>
    <row r="5" spans="1:9" ht="15" customHeight="1">
      <c r="A5" s="9" t="s">
        <v>1</v>
      </c>
      <c r="B5" s="10">
        <f t="shared" ref="B5:H5" si="0">B4*0.5</f>
        <v>125</v>
      </c>
      <c r="C5" s="10">
        <f t="shared" si="0"/>
        <v>150</v>
      </c>
      <c r="D5" s="10">
        <f t="shared" si="0"/>
        <v>187.5</v>
      </c>
      <c r="E5" s="10">
        <f t="shared" si="0"/>
        <v>212.5</v>
      </c>
      <c r="F5" s="10">
        <f t="shared" si="0"/>
        <v>150</v>
      </c>
      <c r="G5" s="10">
        <f t="shared" si="0"/>
        <v>125</v>
      </c>
      <c r="H5" s="11">
        <f t="shared" si="0"/>
        <v>60</v>
      </c>
    </row>
    <row r="6" spans="1:9" ht="15" customHeight="1">
      <c r="A6" s="9" t="s">
        <v>2</v>
      </c>
      <c r="B6" s="10">
        <f t="shared" ref="B6:H6" si="1">B4-B5</f>
        <v>125</v>
      </c>
      <c r="C6" s="10">
        <f t="shared" si="1"/>
        <v>150</v>
      </c>
      <c r="D6" s="10">
        <f t="shared" si="1"/>
        <v>187.5</v>
      </c>
      <c r="E6" s="10">
        <f t="shared" si="1"/>
        <v>212.5</v>
      </c>
      <c r="F6" s="10">
        <f t="shared" si="1"/>
        <v>150</v>
      </c>
      <c r="G6" s="10">
        <f t="shared" si="1"/>
        <v>125</v>
      </c>
      <c r="H6" s="11">
        <f t="shared" si="1"/>
        <v>60</v>
      </c>
    </row>
    <row r="7" spans="1:9" ht="15" customHeight="1">
      <c r="A7" s="9" t="s">
        <v>3</v>
      </c>
      <c r="B7" s="10">
        <f t="shared" ref="B7:H7" si="2">B4*0.1</f>
        <v>25</v>
      </c>
      <c r="C7" s="10">
        <f t="shared" si="2"/>
        <v>30</v>
      </c>
      <c r="D7" s="10">
        <f t="shared" si="2"/>
        <v>37.5</v>
      </c>
      <c r="E7" s="10">
        <f t="shared" si="2"/>
        <v>42.5</v>
      </c>
      <c r="F7" s="10">
        <f t="shared" si="2"/>
        <v>30</v>
      </c>
      <c r="G7" s="10">
        <f t="shared" si="2"/>
        <v>25</v>
      </c>
      <c r="H7" s="11">
        <f t="shared" si="2"/>
        <v>12</v>
      </c>
    </row>
    <row r="8" spans="1:9" ht="15" customHeight="1">
      <c r="A8" s="9" t="s">
        <v>4</v>
      </c>
      <c r="B8" s="10">
        <v>60</v>
      </c>
      <c r="C8" s="10">
        <v>30</v>
      </c>
      <c r="D8" s="10">
        <v>15</v>
      </c>
      <c r="E8" s="10">
        <v>10</v>
      </c>
      <c r="F8" s="11">
        <v>5</v>
      </c>
      <c r="G8" s="13">
        <v>0</v>
      </c>
      <c r="H8" s="14">
        <v>0</v>
      </c>
    </row>
    <row r="9" spans="1:9" ht="15" customHeight="1">
      <c r="A9" s="9" t="s">
        <v>5</v>
      </c>
      <c r="B9" s="10">
        <f t="shared" ref="B9:H9" si="3">B6-B7-B8</f>
        <v>40</v>
      </c>
      <c r="C9" s="10">
        <f t="shared" si="3"/>
        <v>90</v>
      </c>
      <c r="D9" s="10">
        <f t="shared" si="3"/>
        <v>135</v>
      </c>
      <c r="E9" s="10">
        <f t="shared" si="3"/>
        <v>160</v>
      </c>
      <c r="F9" s="10">
        <f t="shared" si="3"/>
        <v>115</v>
      </c>
      <c r="G9" s="10">
        <f t="shared" si="3"/>
        <v>100</v>
      </c>
      <c r="H9" s="11">
        <f t="shared" si="3"/>
        <v>48</v>
      </c>
    </row>
    <row r="10" spans="1:9" ht="15" customHeight="1">
      <c r="A10" s="9" t="s">
        <v>6</v>
      </c>
      <c r="B10" s="10">
        <f t="shared" ref="B10:H10" si="4">B9*0.35</f>
        <v>14</v>
      </c>
      <c r="C10" s="10">
        <f t="shared" si="4"/>
        <v>31.499999999999996</v>
      </c>
      <c r="D10" s="10">
        <f t="shared" si="4"/>
        <v>47.25</v>
      </c>
      <c r="E10" s="10">
        <f t="shared" si="4"/>
        <v>56</v>
      </c>
      <c r="F10" s="10">
        <f t="shared" si="4"/>
        <v>40.25</v>
      </c>
      <c r="G10" s="10">
        <f t="shared" si="4"/>
        <v>35</v>
      </c>
      <c r="H10" s="11">
        <f t="shared" si="4"/>
        <v>16.799999999999997</v>
      </c>
    </row>
    <row r="11" spans="1:9" ht="15" customHeight="1">
      <c r="A11" s="9" t="s">
        <v>7</v>
      </c>
      <c r="B11" s="10">
        <f t="shared" ref="B11:H11" si="5">B9-B10</f>
        <v>26</v>
      </c>
      <c r="C11" s="10">
        <f t="shared" si="5"/>
        <v>58.5</v>
      </c>
      <c r="D11" s="10">
        <f t="shared" si="5"/>
        <v>87.75</v>
      </c>
      <c r="E11" s="10">
        <f t="shared" si="5"/>
        <v>104</v>
      </c>
      <c r="F11" s="10">
        <f t="shared" si="5"/>
        <v>74.75</v>
      </c>
      <c r="G11" s="10">
        <f t="shared" si="5"/>
        <v>65</v>
      </c>
      <c r="H11" s="11">
        <f t="shared" si="5"/>
        <v>31.200000000000003</v>
      </c>
    </row>
    <row r="12" spans="1:9" ht="15" customHeight="1">
      <c r="A12" s="9" t="s">
        <v>8</v>
      </c>
      <c r="B12" s="10">
        <f t="shared" ref="B12:H12" si="6">B11+B8</f>
        <v>86</v>
      </c>
      <c r="C12" s="10">
        <f t="shared" si="6"/>
        <v>88.5</v>
      </c>
      <c r="D12" s="10">
        <f t="shared" si="6"/>
        <v>102.75</v>
      </c>
      <c r="E12" s="10">
        <f t="shared" si="6"/>
        <v>114</v>
      </c>
      <c r="F12" s="10">
        <f t="shared" si="6"/>
        <v>79.75</v>
      </c>
      <c r="G12" s="10">
        <f t="shared" si="6"/>
        <v>65</v>
      </c>
      <c r="H12" s="11">
        <f t="shared" si="6"/>
        <v>31.200000000000003</v>
      </c>
    </row>
    <row r="13" spans="1:9" ht="15" customHeight="1">
      <c r="A13" s="9" t="s">
        <v>9</v>
      </c>
      <c r="B13" s="10">
        <f t="shared" ref="B13:H13" si="7">B12/((1+$B$25)^B3)</f>
        <v>71.666666666666671</v>
      </c>
      <c r="C13" s="10">
        <f t="shared" si="7"/>
        <v>61.458333333333336</v>
      </c>
      <c r="D13" s="10">
        <f t="shared" si="7"/>
        <v>59.461805555555557</v>
      </c>
      <c r="E13" s="10">
        <f t="shared" si="7"/>
        <v>54.976851851851855</v>
      </c>
      <c r="F13" s="10">
        <f t="shared" si="7"/>
        <v>32.049736368312757</v>
      </c>
      <c r="G13" s="10">
        <f t="shared" si="7"/>
        <v>21.768368484224968</v>
      </c>
      <c r="H13" s="11">
        <f t="shared" si="7"/>
        <v>8.7073473936899877</v>
      </c>
    </row>
    <row r="14" spans="1:9" ht="15" customHeight="1">
      <c r="A14" s="5" t="s">
        <v>10</v>
      </c>
      <c r="B14" s="15">
        <f>SUM(B13:H13)</f>
        <v>310.08910965363515</v>
      </c>
      <c r="C14" s="16"/>
      <c r="D14" s="16"/>
      <c r="E14" s="16"/>
      <c r="F14" s="16"/>
      <c r="G14" s="16"/>
      <c r="H14" s="17"/>
    </row>
    <row r="15" spans="1:9" ht="3.95" customHeight="1">
      <c r="A15" s="18"/>
      <c r="B15" s="19"/>
      <c r="C15" s="19"/>
      <c r="D15" s="19"/>
      <c r="E15" s="19"/>
      <c r="F15" s="19"/>
      <c r="G15" s="19"/>
      <c r="H15" s="19"/>
    </row>
    <row r="16" spans="1:9" ht="15" customHeight="1">
      <c r="A16" s="18"/>
      <c r="B16" s="19"/>
      <c r="C16" s="19"/>
      <c r="D16" s="19"/>
      <c r="E16" s="19"/>
      <c r="F16" s="19"/>
      <c r="G16" s="19"/>
      <c r="H16" s="19"/>
    </row>
    <row r="17" spans="1:8" ht="15" customHeight="1" thickTop="1">
      <c r="A17" s="18"/>
      <c r="B17" s="19"/>
      <c r="C17" s="19"/>
      <c r="D17" s="19"/>
      <c r="E17" s="19"/>
      <c r="F17" s="19"/>
      <c r="G17" s="19"/>
      <c r="H17" s="19"/>
    </row>
    <row r="18" spans="1:8" ht="15" customHeight="1" thickTop="1">
      <c r="A18" s="18" t="s">
        <v>11</v>
      </c>
      <c r="B18" s="19">
        <f>SUM(B13:H13)</f>
        <v>310.08910965363515</v>
      </c>
      <c r="C18" s="19"/>
      <c r="D18" s="19"/>
      <c r="E18" s="19"/>
      <c r="F18" s="19"/>
      <c r="G18" s="19"/>
      <c r="H18" s="19"/>
    </row>
    <row r="19" spans="1:8" ht="12.75" thickTop="1">
      <c r="A19" s="18" t="s">
        <v>12</v>
      </c>
      <c r="B19" s="20">
        <v>200</v>
      </c>
      <c r="C19" s="21"/>
      <c r="D19" s="21"/>
      <c r="E19" s="21"/>
      <c r="F19" s="21"/>
      <c r="G19" s="21"/>
      <c r="H19" s="21"/>
    </row>
    <row r="20" spans="1:8">
      <c r="A20" s="1" t="s">
        <v>13</v>
      </c>
      <c r="B20" s="22">
        <f>B18-B19</f>
        <v>110.08910965363515</v>
      </c>
    </row>
    <row r="21" spans="1:8">
      <c r="A21" s="1" t="s">
        <v>14</v>
      </c>
      <c r="B21" s="23" t="s">
        <v>15</v>
      </c>
    </row>
    <row r="22" spans="1:8">
      <c r="A22" s="1" t="s">
        <v>16</v>
      </c>
      <c r="B22" s="24">
        <f>(((SUM(B11:H11)-B19))/B19)</f>
        <v>1.236</v>
      </c>
    </row>
    <row r="23" spans="1:8">
      <c r="A23" s="1" t="s">
        <v>17</v>
      </c>
      <c r="B23" s="24">
        <f>B22/7</f>
        <v>0.17657142857142857</v>
      </c>
      <c r="C23" s="24"/>
    </row>
    <row r="24" spans="1:8">
      <c r="A24" s="1" t="s">
        <v>18</v>
      </c>
      <c r="B24" s="25">
        <f>B18/B19</f>
        <v>1.5504455482681758</v>
      </c>
    </row>
    <row r="25" spans="1:8">
      <c r="A25" s="1" t="s">
        <v>19</v>
      </c>
      <c r="B25" s="1">
        <v>0.2</v>
      </c>
    </row>
  </sheetData>
  <phoneticPr fontId="0" type="noConversion"/>
  <pageMargins left="0.75" right="0.75" top="1.25" bottom="1.05" header="0.5" footer="0.5"/>
  <pageSetup orientation="portrait" horizontalDpi="4294967295" verticalDpi="4294967295" r:id="rId1"/>
  <headerFooter alignWithMargins="0">
    <oddHeader>&amp;C&amp;"Arial,Bold"
Figure 11-5 Financial Calculations&amp;R&amp;"Arial,Italic"Organizational Project Portfolio
Management:A Practitioner’s Guide</oddHeader>
    <oddFooter>&amp;LJ. Ross Publishing™ WAV material&amp;C&amp;P&amp;R© Kodukula &amp;&amp; Associates, Inc. (June 2014)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Kodukula</dc:creator>
  <cp:lastModifiedBy>Mary Ellen Thoms</cp:lastModifiedBy>
  <cp:lastPrinted>2014-06-02T14:16:37Z</cp:lastPrinted>
  <dcterms:created xsi:type="dcterms:W3CDTF">2014-04-29T15:26:55Z</dcterms:created>
  <dcterms:modified xsi:type="dcterms:W3CDTF">2014-06-02T14:25:56Z</dcterms:modified>
</cp:coreProperties>
</file>